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1338726625\Desktop\SUPERVISÃO DE OBRAS\10 Empresa TSL\"/>
    </mc:Choice>
  </mc:AlternateContent>
  <xr:revisionPtr revIDLastSave="0" documentId="13_ncr:1_{3F512FD2-14FD-4F98-A2A7-D4CFFB2BB9CE}" xr6:coauthVersionLast="47" xr6:coauthVersionMax="47" xr10:uidLastSave="{00000000-0000-0000-0000-000000000000}"/>
  <bookViews>
    <workbookView xWindow="-120" yWindow="-120" windowWidth="29040" windowHeight="15840" tabRatio="754" activeTab="1" xr2:uid="{00000000-000D-0000-FFFF-FFFF00000000}"/>
  </bookViews>
  <sheets>
    <sheet name="PROPOSTA" sheetId="13" r:id="rId1"/>
    <sheet name="HABILI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1" l="1"/>
  <c r="D7" i="11"/>
  <c r="D7" i="13"/>
  <c r="E7" i="13" s="1"/>
  <c r="B26" i="11"/>
  <c r="D22" i="13"/>
  <c r="D24" i="13" s="1"/>
  <c r="C22" i="13"/>
  <c r="C24" i="13" s="1"/>
  <c r="D30" i="11"/>
  <c r="C28" i="11"/>
</calcChain>
</file>

<file path=xl/sharedStrings.xml><?xml version="1.0" encoding="utf-8"?>
<sst xmlns="http://schemas.openxmlformats.org/spreadsheetml/2006/main" count="141" uniqueCount="82">
  <si>
    <t>REQUISITO</t>
  </si>
  <si>
    <t>PROPOSTA E DOCUMENTAÇÃO</t>
  </si>
  <si>
    <t>SITUAÇÃO</t>
  </si>
  <si>
    <t>DADOS CADASTRAIS</t>
  </si>
  <si>
    <t>NOME</t>
  </si>
  <si>
    <t>CNPJ</t>
  </si>
  <si>
    <t>LG</t>
  </si>
  <si>
    <t>SG</t>
  </si>
  <si>
    <t>LC</t>
  </si>
  <si>
    <t>PL EXIGIDO</t>
  </si>
  <si>
    <t>PL APRESENTADO</t>
  </si>
  <si>
    <t>-</t>
  </si>
  <si>
    <r>
      <t xml:space="preserve">9.10.5.1 Comprovação de possuir Capital Circulante Líquido (CCL) ou Capital de Giro (Ativo Circulante – Passivo Circulante) de, no mínimo, 16,66% (dezesseis inteiros e sessenta e seis centésimos por cento) </t>
    </r>
    <r>
      <rPr>
        <b/>
        <sz val="11"/>
        <rFont val="Calibri"/>
        <family val="2"/>
      </rPr>
      <t>do valor estimado</t>
    </r>
  </si>
  <si>
    <t>CAPITAL DE GIRO EXIGIDO</t>
  </si>
  <si>
    <t>CAPITAL DE GIRO APRESENTADO</t>
  </si>
  <si>
    <r>
      <t xml:space="preserve">9.10.5.3 Comprovação de que </t>
    </r>
    <r>
      <rPr>
        <b/>
        <sz val="11"/>
        <rFont val="Calibri"/>
        <family val="2"/>
      </rPr>
      <t>1/12 (um doze avos) do valor total dos contratos</t>
    </r>
    <r>
      <rPr>
        <sz val="11"/>
        <rFont val="Calibri"/>
        <family val="2"/>
      </rPr>
      <t xml:space="preserve"> firmados não é superior ao Patrimônio Líquido (DECLARAÇÃO - Encarte???)
9.10.5.4 A declaração de que trata a subcondição acima deverá estar acompanhada da Demonstração do Resultado do Exercício (DRE)</t>
    </r>
  </si>
  <si>
    <t>1/12 DOS CONTRATOS</t>
  </si>
  <si>
    <t>9.11.1.1.1. Quantidade igual ou superior a XXXX do quantitativo estabelecido</t>
  </si>
  <si>
    <t>Qtd mínima exigida</t>
  </si>
  <si>
    <t>Qtd apresentada</t>
  </si>
  <si>
    <t>9.11.1.1.1 Atestado(s) e/ou declaração(ões) demonstrando que a licitante administra ou administrou, satisfatoriamente, no mínimo XXXXXXX.</t>
  </si>
  <si>
    <t>9.11.1.8 Quando o número de postos de trabalho a ser contratado for igual ou inferior a 40 (quarenta), o licitante deverá comprovar que tenha executado contrato(s) em número de postos equivalentes ao da contratação, conforme exigido na alínea c2 do item 10.6 do Anexo VII-A da IN SEGES/MP n. 5/2017.</t>
  </si>
  <si>
    <t>9.11.2 Declaração de que instalará escritório na cidade de Brasília/DF ou região metropolitana, a ser comprovado no prazo máximo de 60 (sessenta) dias contado a partir da vigência do contrato, em cumprimento ao disposto no item 10.6, „a‟, do anexo VII da IN SEGES/MP nº 05/2017. Caso a licitante já disponha de matriz, filial ou escritório no local definido, deverá declarar a instalação/manutenção do escritório</t>
  </si>
  <si>
    <t>9.11.3 Atestado de vistoria OU declaração de que conhece as condições locais</t>
  </si>
  <si>
    <t>CHECK LIST HABILITAÇÃO - PE 11/2023</t>
  </si>
  <si>
    <t>EXERCÍCIO 1</t>
  </si>
  <si>
    <t>EXERCÍCIO 2</t>
  </si>
  <si>
    <t>ÍNDICES</t>
  </si>
  <si>
    <t>PL EXERCÍCIO 1</t>
  </si>
  <si>
    <t>PL EXERCÍCIO 2</t>
  </si>
  <si>
    <t>ESTIMADO</t>
  </si>
  <si>
    <t>PROPOSTO</t>
  </si>
  <si>
    <t>DESCONTO</t>
  </si>
  <si>
    <t>7.1.2.  CEIS (Inidôneas e suspensas)</t>
  </si>
  <si>
    <t>7.1.3. CNEP (Empresas Punidas)</t>
  </si>
  <si>
    <t>7.1.1. SICAF (Sistema de cadastro de fornecedores)
7.3. Se Ocorrência Impeditiva Indireta, diligenciar</t>
  </si>
  <si>
    <t>ITENS CLASSIFICADOS</t>
  </si>
  <si>
    <t>CONDIÇÕES DE PARTICIPAÇÃO</t>
  </si>
  <si>
    <t>Impedimentos (Art. 14 da Lei 14.133/2021)</t>
  </si>
  <si>
    <t>PROPOSTA</t>
  </si>
  <si>
    <t>Data, local e assinatura (Lei 14.133/2021, art. 12, I)</t>
  </si>
  <si>
    <t>Adequação quanto ao objeto</t>
  </si>
  <si>
    <t>Planilha de custos e formação de preços (colher maniestação do setor requisitante)</t>
  </si>
  <si>
    <t>Abaixo do estimado (máximo)
Lei 14.133/2021, art. 59, III</t>
  </si>
  <si>
    <r>
      <t xml:space="preserve">Exequibilidade
Lei 14.133/2021, art. 59, III c/c IN 73/2022, arts. 33 e 34
</t>
    </r>
    <r>
      <rPr>
        <sz val="11"/>
        <color rgb="FFFF0000"/>
        <rFont val="Calibri"/>
        <family val="2"/>
        <scheme val="minor"/>
      </rPr>
      <t xml:space="preserve">- Se </t>
    </r>
    <r>
      <rPr>
        <u/>
        <sz val="11"/>
        <color rgb="FFFF0000"/>
        <rFont val="Calibri"/>
        <family val="2"/>
        <scheme val="minor"/>
      </rPr>
      <t>obras e serviços de engenhari</t>
    </r>
    <r>
      <rPr>
        <sz val="11"/>
        <color rgb="FFFF0000"/>
        <rFont val="Calibri"/>
        <family val="2"/>
        <scheme val="minor"/>
      </rPr>
      <t xml:space="preserve">a: </t>
    </r>
    <r>
      <rPr>
        <b/>
        <sz val="11"/>
        <color rgb="FFFF0000"/>
        <rFont val="Calibri"/>
        <family val="2"/>
        <scheme val="minor"/>
      </rPr>
      <t>75%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INEXEQUÍVEL</t>
    </r>
    <r>
      <rPr>
        <sz val="11"/>
        <color rgb="FFFF0000"/>
        <rFont val="Calibri"/>
        <family val="2"/>
        <scheme val="minor"/>
      </rPr>
      <t xml:space="preserve">)
- Se </t>
    </r>
    <r>
      <rPr>
        <u/>
        <sz val="11"/>
        <color rgb="FFFF0000"/>
        <rFont val="Calibri"/>
        <family val="2"/>
        <scheme val="minor"/>
      </rPr>
      <t>bens e serviços em geral</t>
    </r>
    <r>
      <rPr>
        <sz val="11"/>
        <color rgb="FFFF0000"/>
        <rFont val="Calibri"/>
        <family val="2"/>
        <scheme val="minor"/>
      </rPr>
      <t xml:space="preserve">: </t>
    </r>
    <r>
      <rPr>
        <b/>
        <sz val="11"/>
        <color rgb="FFFF0000"/>
        <rFont val="Calibri"/>
        <family val="2"/>
        <scheme val="minor"/>
      </rPr>
      <t>50%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INDÍCIO</t>
    </r>
    <r>
      <rPr>
        <sz val="11"/>
        <color rgb="FFFF0000"/>
        <rFont val="Calibri"/>
        <family val="2"/>
        <scheme val="minor"/>
      </rPr>
      <t>. Diligenciar)</t>
    </r>
  </si>
  <si>
    <t>CHECK LIST JULGAMENTO DA PROPOSTA - PE 11/2023</t>
  </si>
  <si>
    <t>DA PROPOSTA</t>
  </si>
  <si>
    <t>Validade da proposta conforme edital</t>
  </si>
  <si>
    <t>Consultas</t>
  </si>
  <si>
    <t>Empresa</t>
  </si>
  <si>
    <t>Parecer da área técnica</t>
  </si>
  <si>
    <t>7.5. Se ME/EPP beneficiado, verificar se faz jus ao benefício
1 - Registro como ME/EPP
2 - Receita Bruta Anual até 360.000 (ME) ou até 4.800.000 (EPP)</t>
  </si>
  <si>
    <t>REGULARIDADE FISCAL, SOCIAL E TRABALHISTA</t>
  </si>
  <si>
    <t>Certidão conjunta da Secretaria da Receita Federal do Brasil (RFB) e Procuradoria-Geral da Fazenda Nacional (PGFN)
          - ME/EPP não precisa comprovar</t>
  </si>
  <si>
    <t>Regularidade com o FGTS
          - ME/EPP não precisa comprovar</t>
  </si>
  <si>
    <t>Se isento: declaração da Fazenda respectiva ou outra equivalente</t>
  </si>
  <si>
    <t>Inscrição no cadastro de contribuintes Municipal da sede (pertinente ao seu ramo de atividade e compatível com o objeto contratual)
          - MEI está dispensado da prova de inscrição</t>
  </si>
  <si>
    <t>Certidão trabalhista negativa ou positiva com efeito de negativa
          - ME/EPP não precisa comprovar</t>
  </si>
  <si>
    <t>Inscrição no CNPJ ou CPF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</si>
  <si>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 xml:space="preserve">: ata de fundação e estatuto social arquivado, além do registro na Organização das Cooperativas Brasileiras ou na entidade estadual.
          - Os documentos apresentados deverão estar </t>
    </r>
    <r>
      <rPr>
        <b/>
        <sz val="11"/>
        <color theme="1"/>
        <rFont val="Calibri"/>
        <family val="2"/>
      </rPr>
      <t>acompanhados de todas as alterações ou da consolidação respectiva.</t>
    </r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</si>
  <si>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</si>
  <si>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</si>
  <si>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</si>
  <si>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QUALIFICAÇÃO TÉCNICA</t>
  </si>
  <si>
    <t>Índices de Liquidez Geral (LG), Liquidez Corrente (LC), e Solvência Geral (SG) superiores a 1 (um)</t>
  </si>
  <si>
    <r>
      <t xml:space="preserve">As empresas que apresentarem resultado inferior ou igual a 1(um) em qualquer dos índices de Liquidez Geral (LG), Solvência Geral (SG) e Liquidez Corrente (LC), deverão comprovar patrimônio líquido de </t>
    </r>
    <r>
      <rPr>
        <b/>
        <sz val="11"/>
        <color rgb="FFFF0000"/>
        <rFont val="Calibri"/>
        <family val="2"/>
      </rPr>
      <t>10% (dez por cento</t>
    </r>
    <r>
      <rPr>
        <sz val="11"/>
        <color rgb="FFFF0000"/>
        <rFont val="Calibri"/>
        <family val="2"/>
      </rPr>
      <t>)</t>
    </r>
    <r>
      <rPr>
        <sz val="11"/>
        <rFont val="Calibri"/>
        <family val="2"/>
      </rPr>
      <t xml:space="preserve"> do valor total estimado da contratação ou do item pertinente</t>
    </r>
  </si>
  <si>
    <t>MÍNIMO EXEQUÍVEL</t>
  </si>
  <si>
    <t>Conformidade com modelo de proposta anexo ao Edital</t>
  </si>
  <si>
    <t>Consta do Relatório de Declarações do pregão</t>
  </si>
  <si>
    <t>Ok</t>
  </si>
  <si>
    <t>Regularidade com a Fazenda Municipal (relativa à atividade em cujo exercício contrata ou concorre)
          - ME/EPP não precisa comprovar</t>
  </si>
  <si>
    <t>N/A</t>
  </si>
  <si>
    <t>Contrato Social apresentado</t>
  </si>
  <si>
    <t>Sim</t>
  </si>
  <si>
    <t>Item 6</t>
  </si>
  <si>
    <t>TSL EMPREENDIMENTOS LTDA</t>
  </si>
  <si>
    <t>29.028.619/0001-96</t>
  </si>
  <si>
    <t>Sócio Majoritário
039.911.543-90</t>
  </si>
  <si>
    <t>Ativo</t>
  </si>
  <si>
    <t>Inscrito</t>
  </si>
  <si>
    <t>Nada consta</t>
  </si>
  <si>
    <t>Apresentados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</si>
</sst>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44" fontId="2" fillId="0" borderId="1" xfId="1" applyFont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4" fontId="0" fillId="0" borderId="1" xfId="4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9" fontId="4" fillId="0" borderId="5" xfId="3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8" fontId="2" fillId="0" borderId="1" xfId="1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8" fontId="0" fillId="0" borderId="1" xfId="4" applyNumberFormat="1" applyFont="1" applyBorder="1" applyAlignment="1">
      <alignment horizontal="center" wrapText="1" shrinkToFit="1"/>
    </xf>
    <xf numFmtId="8" fontId="0" fillId="0" borderId="1" xfId="4" applyNumberFormat="1" applyFont="1" applyBorder="1" applyAlignment="1">
      <alignment horizontal="center" vertical="center" wrapText="1" shrinkToFit="1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44" fontId="2" fillId="4" borderId="1" xfId="1" applyFont="1" applyFill="1" applyBorder="1" applyAlignment="1">
      <alignment horizontal="center" vertical="center" wrapText="1" shrinkToFit="1"/>
    </xf>
    <xf numFmtId="44" fontId="7" fillId="4" borderId="1" xfId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5" fillId="7" borderId="1" xfId="0" applyFont="1" applyFill="1" applyBorder="1" applyAlignment="1">
      <alignment horizontal="center" vertical="center"/>
    </xf>
    <xf numFmtId="44" fontId="5" fillId="7" borderId="1" xfId="1" applyFont="1" applyFill="1" applyBorder="1" applyAlignment="1">
      <alignment horizontal="center" vertical="center" wrapText="1" shrinkToFit="1"/>
    </xf>
    <xf numFmtId="0" fontId="4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</cellXfs>
  <cellStyles count="6">
    <cellStyle name="Moeda" xfId="1" builtinId="4"/>
    <cellStyle name="Moeda 2" xfId="2" xr:uid="{00000000-0005-0000-0000-000002000000}"/>
    <cellStyle name="Moeda 2 2" xfId="5" xr:uid="{8FBD2FD6-5B37-4738-862E-A462C616358A}"/>
    <cellStyle name="Moeda 3" xfId="4" xr:uid="{C042A736-E866-4097-84A5-B2E2990620C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1703C-3375-4E11-88C8-E4811B502AC2}">
  <dimension ref="A1:F25"/>
  <sheetViews>
    <sheetView zoomScale="110" zoomScaleNormal="110" workbookViewId="0">
      <selection activeCell="A27" sqref="A27"/>
    </sheetView>
  </sheetViews>
  <sheetFormatPr defaultColWidth="44.28515625" defaultRowHeight="15" x14ac:dyDescent="0.25"/>
  <cols>
    <col min="1" max="1" width="39" bestFit="1" customWidth="1"/>
    <col min="2" max="2" width="15.42578125" customWidth="1"/>
    <col min="3" max="3" width="18.85546875" bestFit="1" customWidth="1"/>
    <col min="4" max="4" width="19.7109375" bestFit="1" customWidth="1"/>
    <col min="5" max="5" width="10.140625" bestFit="1" customWidth="1"/>
    <col min="6" max="6" width="32.28515625" style="39" bestFit="1" customWidth="1"/>
    <col min="7" max="9" width="24.28515625" customWidth="1"/>
  </cols>
  <sheetData>
    <row r="1" spans="1:6" x14ac:dyDescent="0.25">
      <c r="A1" s="58" t="s">
        <v>45</v>
      </c>
      <c r="B1" s="58"/>
      <c r="C1" s="58"/>
      <c r="D1" s="58"/>
      <c r="E1" s="58"/>
    </row>
    <row r="2" spans="1:6" x14ac:dyDescent="0.25">
      <c r="A2" s="7" t="s">
        <v>0</v>
      </c>
      <c r="B2" s="7"/>
      <c r="C2" s="59" t="s">
        <v>1</v>
      </c>
      <c r="D2" s="59"/>
      <c r="E2" s="7" t="s">
        <v>2</v>
      </c>
    </row>
    <row r="3" spans="1:6" x14ac:dyDescent="0.25">
      <c r="A3" s="60" t="s">
        <v>3</v>
      </c>
      <c r="B3" s="60"/>
      <c r="C3" s="60"/>
      <c r="D3" s="60"/>
      <c r="E3" s="60"/>
    </row>
    <row r="4" spans="1:6" ht="15" customHeight="1" x14ac:dyDescent="0.25">
      <c r="A4" s="3" t="s">
        <v>4</v>
      </c>
      <c r="B4" s="61" t="s">
        <v>75</v>
      </c>
      <c r="C4" s="62"/>
      <c r="D4" s="62"/>
      <c r="E4" s="63"/>
    </row>
    <row r="5" spans="1:6" ht="15" customHeight="1" x14ac:dyDescent="0.25">
      <c r="A5" s="3" t="s">
        <v>5</v>
      </c>
      <c r="B5" s="61" t="s">
        <v>76</v>
      </c>
      <c r="C5" s="62"/>
      <c r="D5" s="62"/>
      <c r="E5" s="63"/>
    </row>
    <row r="6" spans="1:6" x14ac:dyDescent="0.25">
      <c r="A6" s="54" t="s">
        <v>36</v>
      </c>
      <c r="B6" s="54" t="s">
        <v>30</v>
      </c>
      <c r="C6" s="55" t="s">
        <v>31</v>
      </c>
      <c r="D6" s="55" t="s">
        <v>32</v>
      </c>
      <c r="E6" s="56" t="s">
        <v>11</v>
      </c>
    </row>
    <row r="7" spans="1:6" x14ac:dyDescent="0.25">
      <c r="A7" s="3" t="s">
        <v>74</v>
      </c>
      <c r="B7" s="38">
        <v>1164911.49</v>
      </c>
      <c r="C7" s="38">
        <v>666000.06299999997</v>
      </c>
      <c r="D7" s="26">
        <f>B7-C7</f>
        <v>498911.42700000003</v>
      </c>
      <c r="E7" s="36">
        <f>D7/B7</f>
        <v>0.42828269038706113</v>
      </c>
      <c r="F7" s="40"/>
    </row>
    <row r="8" spans="1:6" x14ac:dyDescent="0.25">
      <c r="A8" s="57" t="s">
        <v>37</v>
      </c>
      <c r="B8" s="57"/>
      <c r="C8" s="57"/>
      <c r="D8" s="57"/>
      <c r="E8" s="57"/>
    </row>
    <row r="9" spans="1:6" ht="30" x14ac:dyDescent="0.25">
      <c r="A9" s="65" t="s">
        <v>48</v>
      </c>
      <c r="B9" s="66"/>
      <c r="C9" s="27" t="s">
        <v>77</v>
      </c>
      <c r="D9" s="27" t="s">
        <v>49</v>
      </c>
      <c r="E9" s="27" t="s">
        <v>11</v>
      </c>
    </row>
    <row r="10" spans="1:6" x14ac:dyDescent="0.25">
      <c r="A10" s="34" t="s">
        <v>38</v>
      </c>
      <c r="B10" s="35"/>
      <c r="C10" s="28" t="s">
        <v>69</v>
      </c>
      <c r="D10" s="28" t="s">
        <v>69</v>
      </c>
      <c r="E10" s="28" t="s">
        <v>69</v>
      </c>
    </row>
    <row r="11" spans="1:6" x14ac:dyDescent="0.25">
      <c r="A11" s="67" t="s">
        <v>35</v>
      </c>
      <c r="B11" s="68"/>
      <c r="C11" s="28" t="s">
        <v>69</v>
      </c>
      <c r="D11" s="28" t="s">
        <v>69</v>
      </c>
      <c r="E11" s="28" t="s">
        <v>69</v>
      </c>
    </row>
    <row r="12" spans="1:6" x14ac:dyDescent="0.25">
      <c r="A12" s="67" t="s">
        <v>33</v>
      </c>
      <c r="B12" s="68"/>
      <c r="C12" s="28" t="s">
        <v>69</v>
      </c>
      <c r="D12" s="28" t="s">
        <v>69</v>
      </c>
      <c r="E12" s="28" t="s">
        <v>69</v>
      </c>
    </row>
    <row r="13" spans="1:6" x14ac:dyDescent="0.25">
      <c r="A13" s="67" t="s">
        <v>34</v>
      </c>
      <c r="B13" s="68"/>
      <c r="C13" s="28" t="s">
        <v>69</v>
      </c>
      <c r="D13" s="28" t="s">
        <v>69</v>
      </c>
      <c r="E13" s="28" t="s">
        <v>69</v>
      </c>
    </row>
    <row r="14" spans="1:6" ht="47.25" customHeight="1" x14ac:dyDescent="0.25">
      <c r="A14" s="69" t="s">
        <v>51</v>
      </c>
      <c r="B14" s="69"/>
      <c r="C14" s="69"/>
      <c r="D14" s="37" t="s">
        <v>71</v>
      </c>
      <c r="E14" s="28" t="s">
        <v>69</v>
      </c>
    </row>
    <row r="15" spans="1:6" x14ac:dyDescent="0.25">
      <c r="A15" s="70" t="s">
        <v>68</v>
      </c>
      <c r="B15" s="70"/>
      <c r="C15" s="70"/>
      <c r="D15" s="37" t="s">
        <v>73</v>
      </c>
      <c r="E15" s="28" t="s">
        <v>69</v>
      </c>
    </row>
    <row r="16" spans="1:6" x14ac:dyDescent="0.25">
      <c r="A16" s="71" t="s">
        <v>46</v>
      </c>
      <c r="B16" s="71"/>
      <c r="C16" s="71"/>
      <c r="D16" s="71"/>
      <c r="E16" s="71"/>
    </row>
    <row r="17" spans="1:6" x14ac:dyDescent="0.25">
      <c r="A17" s="72" t="s">
        <v>41</v>
      </c>
      <c r="B17" s="72"/>
      <c r="C17" s="72"/>
      <c r="D17" s="72"/>
      <c r="E17" s="29" t="s">
        <v>69</v>
      </c>
    </row>
    <row r="18" spans="1:6" x14ac:dyDescent="0.25">
      <c r="A18" s="76" t="s">
        <v>67</v>
      </c>
      <c r="B18" s="77"/>
      <c r="C18" s="77"/>
      <c r="D18" s="78"/>
      <c r="E18" s="29" t="s">
        <v>69</v>
      </c>
    </row>
    <row r="19" spans="1:6" x14ac:dyDescent="0.25">
      <c r="A19" s="75" t="s">
        <v>40</v>
      </c>
      <c r="B19" s="75"/>
      <c r="C19" s="75"/>
      <c r="D19" s="75"/>
      <c r="E19" s="43" t="s">
        <v>69</v>
      </c>
      <c r="F19" s="44"/>
    </row>
    <row r="20" spans="1:6" x14ac:dyDescent="0.25">
      <c r="A20" s="72" t="s">
        <v>47</v>
      </c>
      <c r="B20" s="72"/>
      <c r="C20" s="72"/>
      <c r="D20" s="72"/>
      <c r="E20" s="29" t="s">
        <v>69</v>
      </c>
    </row>
    <row r="21" spans="1:6" x14ac:dyDescent="0.25">
      <c r="A21" s="73" t="s">
        <v>43</v>
      </c>
      <c r="B21" s="74"/>
      <c r="C21" s="30" t="s">
        <v>30</v>
      </c>
      <c r="D21" s="30" t="s">
        <v>39</v>
      </c>
      <c r="E21" s="29" t="s">
        <v>11</v>
      </c>
    </row>
    <row r="22" spans="1:6" x14ac:dyDescent="0.25">
      <c r="A22" s="74"/>
      <c r="B22" s="74"/>
      <c r="C22" s="41">
        <f>B7</f>
        <v>1164911.49</v>
      </c>
      <c r="D22" s="41">
        <f>C7</f>
        <v>666000.06299999997</v>
      </c>
      <c r="E22" s="29" t="s">
        <v>69</v>
      </c>
    </row>
    <row r="23" spans="1:6" ht="15" customHeight="1" x14ac:dyDescent="0.25">
      <c r="A23" s="73" t="s">
        <v>44</v>
      </c>
      <c r="B23" s="73"/>
      <c r="C23" s="31" t="s">
        <v>66</v>
      </c>
      <c r="D23" s="31" t="s">
        <v>39</v>
      </c>
      <c r="E23" s="29" t="s">
        <v>11</v>
      </c>
    </row>
    <row r="24" spans="1:6" ht="74.25" customHeight="1" x14ac:dyDescent="0.25">
      <c r="A24" s="73"/>
      <c r="B24" s="73"/>
      <c r="C24" s="32">
        <f>C22*0.25</f>
        <v>291227.8725</v>
      </c>
      <c r="D24" s="42">
        <f>D22</f>
        <v>666000.06299999997</v>
      </c>
      <c r="E24" s="33" t="s">
        <v>69</v>
      </c>
    </row>
    <row r="25" spans="1:6" hidden="1" x14ac:dyDescent="0.25">
      <c r="A25" s="64" t="s">
        <v>42</v>
      </c>
      <c r="B25" s="64"/>
      <c r="C25" s="64"/>
      <c r="D25" s="64"/>
      <c r="E25" s="29"/>
    </row>
  </sheetData>
  <mergeCells count="20">
    <mergeCell ref="A25:D25"/>
    <mergeCell ref="A9:B9"/>
    <mergeCell ref="A11:B11"/>
    <mergeCell ref="A12:B12"/>
    <mergeCell ref="A13:B13"/>
    <mergeCell ref="A14:C14"/>
    <mergeCell ref="A15:C15"/>
    <mergeCell ref="A16:E16"/>
    <mergeCell ref="A17:D17"/>
    <mergeCell ref="A21:B22"/>
    <mergeCell ref="A23:B24"/>
    <mergeCell ref="A20:D20"/>
    <mergeCell ref="A19:D19"/>
    <mergeCell ref="A18:D18"/>
    <mergeCell ref="A8:E8"/>
    <mergeCell ref="A1:E1"/>
    <mergeCell ref="C2:D2"/>
    <mergeCell ref="A3:E3"/>
    <mergeCell ref="B4:E4"/>
    <mergeCell ref="B5:E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39"/>
  <sheetViews>
    <sheetView showGridLines="0" tabSelected="1" topLeftCell="A10" zoomScale="115" zoomScaleNormal="115" zoomScaleSheetLayoutView="90" workbookViewId="0">
      <selection activeCell="B22" sqref="B22"/>
    </sheetView>
  </sheetViews>
  <sheetFormatPr defaultColWidth="8.7109375" defaultRowHeight="15" x14ac:dyDescent="0.25"/>
  <cols>
    <col min="1" max="1" width="125.5703125" style="1" customWidth="1"/>
    <col min="2" max="2" width="16.85546875" style="1" bestFit="1" customWidth="1"/>
    <col min="3" max="3" width="21.85546875" style="1" customWidth="1"/>
    <col min="4" max="4" width="19.7109375" style="1" customWidth="1"/>
    <col min="5" max="5" width="10.140625" style="1" bestFit="1" customWidth="1"/>
    <col min="6" max="6" width="42.28515625" style="2" bestFit="1" customWidth="1"/>
    <col min="7" max="16384" width="8.7109375" style="1"/>
  </cols>
  <sheetData>
    <row r="1" spans="1:10" ht="33" customHeight="1" x14ac:dyDescent="0.25">
      <c r="A1" s="58" t="s">
        <v>24</v>
      </c>
      <c r="B1" s="58"/>
      <c r="C1" s="58"/>
      <c r="D1" s="58"/>
      <c r="E1" s="58"/>
    </row>
    <row r="2" spans="1:10" x14ac:dyDescent="0.25">
      <c r="A2" s="7" t="s">
        <v>0</v>
      </c>
      <c r="B2" s="7"/>
      <c r="C2" s="59" t="s">
        <v>1</v>
      </c>
      <c r="D2" s="59"/>
      <c r="E2" s="7" t="s">
        <v>2</v>
      </c>
    </row>
    <row r="3" spans="1:10" x14ac:dyDescent="0.25">
      <c r="A3" s="60" t="s">
        <v>3</v>
      </c>
      <c r="B3" s="60"/>
      <c r="C3" s="60"/>
      <c r="D3" s="60"/>
      <c r="E3" s="60"/>
    </row>
    <row r="4" spans="1:10" ht="15" customHeight="1" x14ac:dyDescent="0.25">
      <c r="A4" s="3" t="s">
        <v>4</v>
      </c>
      <c r="B4" s="61" t="s">
        <v>75</v>
      </c>
      <c r="C4" s="62"/>
      <c r="D4" s="62"/>
      <c r="E4" s="63"/>
      <c r="J4"/>
    </row>
    <row r="5" spans="1:10" ht="15" customHeight="1" x14ac:dyDescent="0.25">
      <c r="A5" s="3" t="s">
        <v>5</v>
      </c>
      <c r="B5" s="61" t="s">
        <v>76</v>
      </c>
      <c r="C5" s="62"/>
      <c r="D5" s="62"/>
      <c r="E5" s="63"/>
    </row>
    <row r="6" spans="1:10" x14ac:dyDescent="0.25">
      <c r="A6" s="54" t="s">
        <v>36</v>
      </c>
      <c r="B6" s="54" t="s">
        <v>30</v>
      </c>
      <c r="C6" s="55" t="s">
        <v>31</v>
      </c>
      <c r="D6" s="55" t="s">
        <v>32</v>
      </c>
      <c r="E6" s="56" t="s">
        <v>11</v>
      </c>
      <c r="F6" s="11"/>
    </row>
    <row r="7" spans="1:10" x14ac:dyDescent="0.25">
      <c r="A7" s="3" t="s">
        <v>74</v>
      </c>
      <c r="B7" s="38">
        <v>1164911.49</v>
      </c>
      <c r="C7" s="38">
        <v>666000.06299999997</v>
      </c>
      <c r="D7" s="26">
        <f>B7-C7</f>
        <v>498911.42700000003</v>
      </c>
      <c r="E7" s="36">
        <f>D7/B7</f>
        <v>0.42828269038706113</v>
      </c>
      <c r="F7" s="4"/>
    </row>
    <row r="8" spans="1:10" x14ac:dyDescent="0.25">
      <c r="A8" s="60" t="s">
        <v>37</v>
      </c>
      <c r="B8" s="60"/>
      <c r="C8" s="60"/>
      <c r="D8" s="60"/>
      <c r="E8" s="60"/>
    </row>
    <row r="9" spans="1:10" ht="153.75" customHeight="1" x14ac:dyDescent="0.25">
      <c r="A9" s="82" t="s">
        <v>59</v>
      </c>
      <c r="B9" s="83"/>
      <c r="C9" s="79" t="s">
        <v>72</v>
      </c>
      <c r="D9" s="79"/>
      <c r="E9" s="6" t="s">
        <v>69</v>
      </c>
    </row>
    <row r="10" spans="1:10" x14ac:dyDescent="0.25">
      <c r="A10" s="92" t="s">
        <v>52</v>
      </c>
      <c r="B10" s="92"/>
      <c r="C10" s="92"/>
      <c r="D10" s="92"/>
      <c r="E10" s="92"/>
    </row>
    <row r="11" spans="1:10" x14ac:dyDescent="0.25">
      <c r="A11" s="82" t="s">
        <v>58</v>
      </c>
      <c r="B11" s="83"/>
      <c r="C11" s="79" t="s">
        <v>78</v>
      </c>
      <c r="D11" s="79"/>
      <c r="E11" s="6" t="s">
        <v>69</v>
      </c>
    </row>
    <row r="12" spans="1:10" ht="33.75" customHeight="1" x14ac:dyDescent="0.25">
      <c r="A12" s="67" t="s">
        <v>53</v>
      </c>
      <c r="B12" s="68"/>
      <c r="C12" s="80">
        <v>45440</v>
      </c>
      <c r="D12" s="80"/>
      <c r="E12" s="28" t="s">
        <v>69</v>
      </c>
    </row>
    <row r="13" spans="1:10" ht="37.5" customHeight="1" x14ac:dyDescent="0.25">
      <c r="A13" s="67" t="s">
        <v>54</v>
      </c>
      <c r="B13" s="68"/>
      <c r="C13" s="80">
        <v>45360</v>
      </c>
      <c r="D13" s="80"/>
      <c r="E13" s="28" t="s">
        <v>69</v>
      </c>
    </row>
    <row r="14" spans="1:10" ht="33.75" customHeight="1" x14ac:dyDescent="0.25">
      <c r="A14" s="82" t="s">
        <v>57</v>
      </c>
      <c r="B14" s="83"/>
      <c r="C14" s="81">
        <v>45452</v>
      </c>
      <c r="D14" s="81"/>
      <c r="E14" s="6" t="s">
        <v>69</v>
      </c>
    </row>
    <row r="15" spans="1:10" ht="30.75" customHeight="1" x14ac:dyDescent="0.25">
      <c r="A15" s="67" t="s">
        <v>56</v>
      </c>
      <c r="B15" s="68"/>
      <c r="C15" s="81" t="s">
        <v>79</v>
      </c>
      <c r="D15" s="81"/>
      <c r="E15" s="6" t="s">
        <v>69</v>
      </c>
    </row>
    <row r="16" spans="1:10" s="9" customFormat="1" ht="36.75" customHeight="1" x14ac:dyDescent="0.25">
      <c r="A16" s="67" t="s">
        <v>70</v>
      </c>
      <c r="B16" s="68"/>
      <c r="C16" s="80">
        <v>45434</v>
      </c>
      <c r="D16" s="80"/>
      <c r="E16" s="28" t="s">
        <v>69</v>
      </c>
      <c r="F16" s="8"/>
    </row>
    <row r="17" spans="1:6" x14ac:dyDescent="0.25">
      <c r="A17" s="82" t="s">
        <v>55</v>
      </c>
      <c r="B17" s="83"/>
      <c r="C17" s="95" t="s">
        <v>71</v>
      </c>
      <c r="D17" s="95"/>
      <c r="E17" s="6" t="s">
        <v>69</v>
      </c>
    </row>
    <row r="18" spans="1:6" x14ac:dyDescent="0.25">
      <c r="A18" s="92" t="s">
        <v>60</v>
      </c>
      <c r="B18" s="92"/>
      <c r="C18" s="92"/>
      <c r="D18" s="92"/>
      <c r="E18" s="92"/>
    </row>
    <row r="19" spans="1:6" s="9" customFormat="1" x14ac:dyDescent="0.25">
      <c r="A19" s="96" t="s">
        <v>61</v>
      </c>
      <c r="B19" s="97"/>
      <c r="C19" s="98" t="s">
        <v>80</v>
      </c>
      <c r="D19" s="98"/>
      <c r="E19" s="10" t="s">
        <v>69</v>
      </c>
      <c r="F19" s="8"/>
    </row>
    <row r="20" spans="1:6" s="9" customFormat="1" x14ac:dyDescent="0.25">
      <c r="A20" s="70" t="s">
        <v>62</v>
      </c>
      <c r="B20" s="70"/>
      <c r="C20" s="94" t="s">
        <v>81</v>
      </c>
      <c r="D20" s="94"/>
      <c r="E20" s="28" t="s">
        <v>69</v>
      </c>
      <c r="F20" s="8"/>
    </row>
    <row r="21" spans="1:6" x14ac:dyDescent="0.25">
      <c r="A21" s="70" t="s">
        <v>64</v>
      </c>
      <c r="B21" s="45" t="s">
        <v>27</v>
      </c>
      <c r="C21" s="27" t="s">
        <v>25</v>
      </c>
      <c r="D21" s="27" t="s">
        <v>26</v>
      </c>
      <c r="E21" s="28" t="s">
        <v>11</v>
      </c>
    </row>
    <row r="22" spans="1:6" ht="15" customHeight="1" x14ac:dyDescent="0.25">
      <c r="A22" s="70"/>
      <c r="B22" s="46" t="s">
        <v>6</v>
      </c>
      <c r="C22" s="47">
        <v>10.56</v>
      </c>
      <c r="D22" s="48">
        <v>8.9700000000000006</v>
      </c>
      <c r="E22" s="28" t="s">
        <v>69</v>
      </c>
    </row>
    <row r="23" spans="1:6" x14ac:dyDescent="0.25">
      <c r="A23" s="70"/>
      <c r="B23" s="27" t="s">
        <v>7</v>
      </c>
      <c r="C23" s="47">
        <v>12.55</v>
      </c>
      <c r="D23" s="48">
        <v>10.55</v>
      </c>
      <c r="E23" s="28" t="s">
        <v>69</v>
      </c>
    </row>
    <row r="24" spans="1:6" x14ac:dyDescent="0.25">
      <c r="A24" s="70"/>
      <c r="B24" s="27" t="s">
        <v>8</v>
      </c>
      <c r="C24" s="47">
        <v>10.56</v>
      </c>
      <c r="D24" s="48">
        <v>8.9700000000000006</v>
      </c>
      <c r="E24" s="28" t="s">
        <v>69</v>
      </c>
    </row>
    <row r="25" spans="1:6" ht="34.5" customHeight="1" x14ac:dyDescent="0.25">
      <c r="A25" s="88" t="s">
        <v>65</v>
      </c>
      <c r="B25" s="46" t="s">
        <v>9</v>
      </c>
      <c r="C25" s="49" t="s">
        <v>28</v>
      </c>
      <c r="D25" s="46" t="s">
        <v>29</v>
      </c>
      <c r="E25" s="10" t="s">
        <v>11</v>
      </c>
    </row>
    <row r="26" spans="1:6" ht="34.5" customHeight="1" x14ac:dyDescent="0.25">
      <c r="A26" s="88"/>
      <c r="B26" s="50">
        <f>B7*0.1</f>
        <v>116491.149</v>
      </c>
      <c r="C26" s="51">
        <v>653240.93999999994</v>
      </c>
      <c r="D26" s="52">
        <v>93700</v>
      </c>
      <c r="E26" s="53" t="s">
        <v>69</v>
      </c>
    </row>
    <row r="27" spans="1:6" ht="34.5" hidden="1" customHeight="1" x14ac:dyDescent="0.25">
      <c r="A27" s="86" t="s">
        <v>12</v>
      </c>
      <c r="B27" s="23"/>
      <c r="C27" s="12" t="s">
        <v>13</v>
      </c>
      <c r="D27" s="13" t="s">
        <v>14</v>
      </c>
      <c r="E27" s="14" t="s">
        <v>11</v>
      </c>
    </row>
    <row r="28" spans="1:6" ht="31.9" hidden="1" customHeight="1" x14ac:dyDescent="0.25">
      <c r="A28" s="87"/>
      <c r="B28" s="24"/>
      <c r="C28" s="15" t="e">
        <f>#REF!*0.1666</f>
        <v>#REF!</v>
      </c>
      <c r="D28" s="16"/>
      <c r="E28" s="14"/>
    </row>
    <row r="29" spans="1:6" ht="31.9" hidden="1" customHeight="1" x14ac:dyDescent="0.25">
      <c r="A29" s="86" t="s">
        <v>15</v>
      </c>
      <c r="B29" s="23"/>
      <c r="C29" s="12" t="s">
        <v>16</v>
      </c>
      <c r="D29" s="13" t="s">
        <v>10</v>
      </c>
      <c r="E29" s="14" t="s">
        <v>11</v>
      </c>
    </row>
    <row r="30" spans="1:6" ht="31.9" hidden="1" customHeight="1" x14ac:dyDescent="0.25">
      <c r="A30" s="87"/>
      <c r="B30" s="24"/>
      <c r="C30" s="15"/>
      <c r="D30" s="16">
        <f>D26</f>
        <v>93700</v>
      </c>
      <c r="E30" s="14"/>
    </row>
    <row r="31" spans="1:6" x14ac:dyDescent="0.25">
      <c r="A31" s="92" t="s">
        <v>63</v>
      </c>
      <c r="B31" s="92"/>
      <c r="C31" s="92"/>
      <c r="D31" s="92"/>
      <c r="E31" s="92"/>
    </row>
    <row r="32" spans="1:6" ht="30" customHeight="1" x14ac:dyDescent="0.25">
      <c r="A32" s="67" t="s">
        <v>50</v>
      </c>
      <c r="B32" s="91"/>
      <c r="C32" s="89"/>
      <c r="D32" s="90"/>
      <c r="E32" s="6"/>
    </row>
    <row r="33" spans="1:6" ht="30" hidden="1" customHeight="1" x14ac:dyDescent="0.25">
      <c r="A33" s="93" t="s">
        <v>17</v>
      </c>
      <c r="B33" s="18"/>
      <c r="C33" s="19" t="s">
        <v>18</v>
      </c>
      <c r="D33" s="19" t="s">
        <v>19</v>
      </c>
      <c r="E33" s="17" t="s">
        <v>11</v>
      </c>
    </row>
    <row r="34" spans="1:6" s="9" customFormat="1" ht="30" hidden="1" customHeight="1" x14ac:dyDescent="0.25">
      <c r="A34" s="93"/>
      <c r="B34" s="18"/>
      <c r="C34" s="20"/>
      <c r="D34" s="20"/>
      <c r="E34" s="17"/>
      <c r="F34" s="8"/>
    </row>
    <row r="35" spans="1:6" s="9" customFormat="1" ht="30" hidden="1" x14ac:dyDescent="0.25">
      <c r="A35" s="18" t="s">
        <v>20</v>
      </c>
      <c r="B35" s="25"/>
      <c r="C35" s="84"/>
      <c r="D35" s="85"/>
      <c r="E35" s="17"/>
      <c r="F35" s="8"/>
    </row>
    <row r="36" spans="1:6" s="9" customFormat="1" ht="60" hidden="1" x14ac:dyDescent="0.25">
      <c r="A36" s="18" t="s">
        <v>21</v>
      </c>
      <c r="B36" s="25"/>
      <c r="C36" s="21"/>
      <c r="D36" s="22"/>
      <c r="E36" s="17"/>
      <c r="F36" s="8"/>
    </row>
    <row r="37" spans="1:6" s="9" customFormat="1" ht="74.45" hidden="1" customHeight="1" x14ac:dyDescent="0.25">
      <c r="A37" s="18" t="s">
        <v>22</v>
      </c>
      <c r="B37" s="25"/>
      <c r="C37" s="21"/>
      <c r="D37" s="22"/>
      <c r="E37" s="17"/>
      <c r="F37" s="8"/>
    </row>
    <row r="38" spans="1:6" s="9" customFormat="1" hidden="1" x14ac:dyDescent="0.25">
      <c r="A38" s="18" t="s">
        <v>23</v>
      </c>
      <c r="B38" s="25"/>
      <c r="C38" s="21"/>
      <c r="D38" s="22"/>
      <c r="E38" s="17"/>
      <c r="F38" s="8"/>
    </row>
    <row r="39" spans="1:6" x14ac:dyDescent="0.25">
      <c r="C39" s="5"/>
      <c r="D39" s="5"/>
      <c r="E39" s="5"/>
    </row>
  </sheetData>
  <mergeCells count="37">
    <mergeCell ref="A1:E1"/>
    <mergeCell ref="C2:D2"/>
    <mergeCell ref="A3:E3"/>
    <mergeCell ref="A8:E8"/>
    <mergeCell ref="A33:A34"/>
    <mergeCell ref="A18:E18"/>
    <mergeCell ref="C19:D19"/>
    <mergeCell ref="A17:B17"/>
    <mergeCell ref="A19:B19"/>
    <mergeCell ref="A20:B20"/>
    <mergeCell ref="A9:B9"/>
    <mergeCell ref="C20:D20"/>
    <mergeCell ref="C17:D17"/>
    <mergeCell ref="C9:D9"/>
    <mergeCell ref="A10:E10"/>
    <mergeCell ref="C12:D12"/>
    <mergeCell ref="C35:D35"/>
    <mergeCell ref="A27:A28"/>
    <mergeCell ref="A29:A30"/>
    <mergeCell ref="A21:A24"/>
    <mergeCell ref="A25:A26"/>
    <mergeCell ref="C32:D32"/>
    <mergeCell ref="A32:B32"/>
    <mergeCell ref="A31:E31"/>
    <mergeCell ref="C11:D11"/>
    <mergeCell ref="B4:E4"/>
    <mergeCell ref="B5:E5"/>
    <mergeCell ref="A16:B16"/>
    <mergeCell ref="C13:D13"/>
    <mergeCell ref="C14:D14"/>
    <mergeCell ref="C15:D15"/>
    <mergeCell ref="C16:D16"/>
    <mergeCell ref="A11:B11"/>
    <mergeCell ref="A12:B12"/>
    <mergeCell ref="A13:B13"/>
    <mergeCell ref="A14:B14"/>
    <mergeCell ref="A15:B15"/>
  </mergeCells>
  <phoneticPr fontId="13" type="noConversion"/>
  <printOptions horizontalCentered="1" verticalCentered="1"/>
  <pageMargins left="0" right="0" top="0" bottom="0" header="0" footer="0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RAFAEL RODRIGUES ALVES</dc:creator>
  <cp:keywords/>
  <dc:description/>
  <cp:lastModifiedBy>LEONARDO RIBEIRO AZEVEDO</cp:lastModifiedBy>
  <cp:revision/>
  <cp:lastPrinted>2024-02-09T03:37:18Z</cp:lastPrinted>
  <dcterms:created xsi:type="dcterms:W3CDTF">2019-09-04T13:06:55Z</dcterms:created>
  <dcterms:modified xsi:type="dcterms:W3CDTF">2024-02-25T18:28:57Z</dcterms:modified>
  <cp:category/>
  <cp:contentStatus/>
</cp:coreProperties>
</file>